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<sst xmlns="http://schemas.openxmlformats.org/spreadsheetml/2006/main" count="267" uniqueCount="200">
  <si>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</si>
  <si>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</si>
  <si>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</si>
  <si>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</si>
  <si>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</si>
  <si>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</si>
  <si>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</si>
  <si>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</si>
  <si>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</si>
  <si>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</si>
  <si>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</si>
  <si>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</si>
  <si>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</si>
  <si>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</si>
  <si>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</si>
  <si>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</si>
  <si>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</si>
  <si>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</si>
  <si>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</si>
  <si>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</si>
  <si>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</si>
  <si>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</si>
  <si>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</si>
  <si>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</si>
  <si>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</si>
  <si>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</si>
  <si>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</si>
  <si>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</si>
  <si>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</si>
  <si>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</si>
  <si>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</si>
  <si>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</si>
  <si>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</si>
  <si>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</si>
  <si>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</si>
  <si>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</si>
  <si>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</si>
  <si>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</si>
  <si>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</si>
  <si>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</si>
  <si>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</si>
  <si>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</si>
  <si>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</si>
  <si>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</si>
  <si>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</si>
  <si>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</si>
  <si>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</si>
  <si>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</si>
  <si>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</si>
  <si>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</si>
  <si>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</si>
  <si>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</si>
  <si>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</si>
  <si>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</si>
  <si>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</si>
  <si>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</si>
  <si>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</si>
  <si>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</si>
  <si>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</si>
  <si>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</si>
  <si>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</si>
  <si>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</si>
  <si>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</si>
  <si>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</si>
  <si>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</si>
  <si>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</si>
  <si>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</si>
  <si>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</si>
  <si>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</si>
  <si>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</si>
  <si>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</si>
  <si>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</si>
  <si>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</si>
  <si>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</si>
  <si>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</si>
  <si>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</si>
  <si>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</si>
  <si>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</si>
  <si>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</si>
  <si>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</si>
  <si>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</si>
  <si>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</si>
  <si>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</si>
  <si>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</si>
  <si>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</si>
  <si>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</si>
  <si>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</si>
  <si>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</si>
  <si>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</si>
  <si>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</si>
  <si>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</si>
  <si>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</si>
  <si>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</si>
  <si>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</si>
  <si>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</si>
  <si>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</si>
  <si>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</si>
  <si>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</si>
  <si>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</si>
  <si>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</si>
  <si>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</si>
  <si>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</si>
  <si>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</si>
  <si>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</si>
  <si>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</si>
  <si>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</si>
  <si>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</si>
  <si>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</si>
  <si>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</si>
  <si>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</si>
  <si>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</si>
  <si>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</si>
  <si>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</si>
  <si>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</si>
  <si>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</si>
  <si>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</si>
  <si>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</si>
  <si>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</si>
  <si>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</si>
  <si>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</si>
  <si>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</si>
  <si>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</si>
  <si>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</si>
  <si>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</si>
  <si>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</si>
  <si>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</si>
  <si>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</si>
  <si>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</si>
  <si>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</si>
  <si>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</si>
  <si>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</si>
  <si>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</si>
  <si>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</si>
  <si>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</si>
  <si>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</si>
  <si>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</si>
  <si>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</si>
  <si>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</si>
  <si>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</si>
  <si>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</si>
  <si>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</si>
  <si>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</si>
  <si>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</si>
  <si>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</si>
  <si>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</si>
  <si>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</si>
  <si>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</si>
  <si>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</si>
  <si>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</si>
  <si>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</si>
  <si>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</si>
  <si>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</si>
  <si>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</si>
  <si>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</si>
  <si>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</si>
  <si>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</si>
  <si>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</si>
  <si>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</si>
  <si>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</si>
  <si>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</si>
  <si>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</si>
  <si>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</si>
  <si>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</si>
  <si>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</si>
  <si>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</si>
  <si>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</si>
  <si>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</si>
  <si>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</si>
  <si>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</si>
  <si>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</si>
  <si>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</si>
  <si>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</si>
  <si>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</si>
  <si>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</si>
  <si>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</si>
  <si>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</si>
  <si>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</si>
  <si>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</si>
  <si>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</si>
  <si>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</si>
  <si>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</si>
  <si>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</si>
  <si>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</si>
  <si>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</si>
  <si>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</si>
  <si>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</si>
  <si>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</si>
  <si>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</si>
  <si>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</si>
  <si>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</si>
  <si>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</si>
  <si>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</si>
  <si>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</si>
  <si>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</si>
  <si>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</si>
  <si>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В.П. Коренюк</t>
  </si>
  <si>
    <t>Ю.Д. Янкова</t>
  </si>
  <si>
    <t>(04142) 3-00-11</t>
  </si>
  <si>
    <t>inbox@krm.zt.court.gov.ua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</si>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</sst>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&amp;L92AE1619&amp;C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B14" sqref="B1:C1638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365</v>
      </c>
      <c r="F6" s="90">
        <v>192</v>
      </c>
      <c r="G6" s="90">
        <v>7</v>
      </c>
      <c r="H6" s="90">
        <v>127</v>
      </c>
      <c r="I6" s="90" t="s">
        <v>183</v>
      </c>
      <c r="J6" s="90">
        <v>238</v>
      </c>
      <c r="K6" s="91">
        <v>51</v>
      </c>
      <c r="L6" s="101">
        <f>E6-F6</f>
        <v>173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683</v>
      </c>
      <c r="F7" s="90">
        <v>662</v>
      </c>
      <c r="G7" s="90">
        <v>1</v>
      </c>
      <c r="H7" s="90">
        <v>662</v>
      </c>
      <c r="I7" s="90">
        <v>562</v>
      </c>
      <c r="J7" s="90">
        <v>21</v>
      </c>
      <c r="K7" s="91">
        <v>3</v>
      </c>
      <c r="L7" s="101">
        <f>E7-F7</f>
        <v>21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256</v>
      </c>
      <c r="F9" s="90">
        <v>228</v>
      </c>
      <c r="G9" s="90"/>
      <c r="H9" s="90">
        <v>209</v>
      </c>
      <c r="I9" s="90">
        <v>164</v>
      </c>
      <c r="J9" s="90">
        <v>47</v>
      </c>
      <c r="K9" s="91"/>
      <c r="L9" s="101">
        <f>E9-F9</f>
        <v>28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>
        <v>1</v>
      </c>
      <c r="L10" s="101">
        <f>E10-F10</f>
        <v>1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11</v>
      </c>
      <c r="F12" s="90"/>
      <c r="G12" s="90"/>
      <c r="H12" s="90"/>
      <c r="I12" s="90"/>
      <c r="J12" s="90">
        <v>11</v>
      </c>
      <c r="K12" s="91">
        <v>11</v>
      </c>
      <c r="L12" s="101">
        <f>E12-F12</f>
        <v>11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1316</v>
      </c>
      <c r="F14" s="105">
        <f>SUM(F6:F13)</f>
        <v>1082</v>
      </c>
      <c r="G14" s="105">
        <f>SUM(G6:G13)</f>
        <v>8</v>
      </c>
      <c r="H14" s="105">
        <f>SUM(H6:H13)</f>
        <v>998</v>
      </c>
      <c r="I14" s="105">
        <f>SUM(I6:I13)</f>
        <v>726</v>
      </c>
      <c r="J14" s="105">
        <f>SUM(J6:J13)</f>
        <v>318</v>
      </c>
      <c r="K14" s="105">
        <f>SUM(K6:K13)</f>
        <v>66</v>
      </c>
      <c r="L14" s="101">
        <f>E14-F14</f>
        <v>234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195</v>
      </c>
      <c r="F15" s="92">
        <v>185</v>
      </c>
      <c r="G15" s="92">
        <v>2</v>
      </c>
      <c r="H15" s="92">
        <v>167</v>
      </c>
      <c r="I15" s="92">
        <v>105</v>
      </c>
      <c r="J15" s="92">
        <v>28</v>
      </c>
      <c r="K15" s="91"/>
      <c r="L15" s="101">
        <f>E15-F15</f>
        <v>10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162</v>
      </c>
      <c r="F16" s="92">
        <v>105</v>
      </c>
      <c r="G16" s="92">
        <v>1</v>
      </c>
      <c r="H16" s="92">
        <v>107</v>
      </c>
      <c r="I16" s="92">
        <v>58</v>
      </c>
      <c r="J16" s="92">
        <v>55</v>
      </c>
      <c r="K16" s="91">
        <v>2</v>
      </c>
      <c r="L16" s="101">
        <f>E16-F16</f>
        <v>57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126</v>
      </c>
      <c r="F18" s="91">
        <v>111</v>
      </c>
      <c r="G18" s="91"/>
      <c r="H18" s="91">
        <v>99</v>
      </c>
      <c r="I18" s="91">
        <v>82</v>
      </c>
      <c r="J18" s="91">
        <v>27</v>
      </c>
      <c r="K18" s="91"/>
      <c r="L18" s="101">
        <f>E18-F18</f>
        <v>15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379</v>
      </c>
      <c r="F22" s="91">
        <v>303</v>
      </c>
      <c r="G22" s="91">
        <v>2</v>
      </c>
      <c r="H22" s="91">
        <v>269</v>
      </c>
      <c r="I22" s="91">
        <v>140</v>
      </c>
      <c r="J22" s="91">
        <v>110</v>
      </c>
      <c r="K22" s="91">
        <v>2</v>
      </c>
      <c r="L22" s="101">
        <f>E22-F22</f>
        <v>76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56</v>
      </c>
      <c r="F23" s="91">
        <v>49</v>
      </c>
      <c r="G23" s="91"/>
      <c r="H23" s="91">
        <v>49</v>
      </c>
      <c r="I23" s="91">
        <v>43</v>
      </c>
      <c r="J23" s="91">
        <v>7</v>
      </c>
      <c r="K23" s="91"/>
      <c r="L23" s="101">
        <f>E23-F23</f>
        <v>7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962</v>
      </c>
      <c r="F25" s="91">
        <v>856</v>
      </c>
      <c r="G25" s="91">
        <v>3</v>
      </c>
      <c r="H25" s="91">
        <v>813</v>
      </c>
      <c r="I25" s="91">
        <v>731</v>
      </c>
      <c r="J25" s="91">
        <v>149</v>
      </c>
      <c r="K25" s="91"/>
      <c r="L25" s="101">
        <f>E25-F25</f>
        <v>106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1302</v>
      </c>
      <c r="F26" s="91">
        <v>733</v>
      </c>
      <c r="G26" s="91">
        <v>2</v>
      </c>
      <c r="H26" s="91">
        <v>771</v>
      </c>
      <c r="I26" s="91">
        <v>682</v>
      </c>
      <c r="J26" s="91">
        <v>531</v>
      </c>
      <c r="K26" s="91">
        <v>82</v>
      </c>
      <c r="L26" s="101">
        <f>E26-F26</f>
        <v>569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53</v>
      </c>
      <c r="F27" s="91">
        <v>52</v>
      </c>
      <c r="G27" s="91"/>
      <c r="H27" s="91">
        <v>46</v>
      </c>
      <c r="I27" s="91">
        <v>36</v>
      </c>
      <c r="J27" s="91">
        <v>7</v>
      </c>
      <c r="K27" s="91"/>
      <c r="L27" s="101">
        <f>E27-F27</f>
        <v>1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52</v>
      </c>
      <c r="F28" s="91">
        <v>36</v>
      </c>
      <c r="G28" s="91"/>
      <c r="H28" s="91">
        <v>40</v>
      </c>
      <c r="I28" s="91">
        <v>35</v>
      </c>
      <c r="J28" s="91">
        <v>12</v>
      </c>
      <c r="K28" s="91"/>
      <c r="L28" s="101">
        <f>E28-F28</f>
        <v>16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16</v>
      </c>
      <c r="F29" s="91">
        <v>10</v>
      </c>
      <c r="G29" s="91"/>
      <c r="H29" s="91">
        <v>12</v>
      </c>
      <c r="I29" s="91">
        <v>7</v>
      </c>
      <c r="J29" s="91">
        <v>4</v>
      </c>
      <c r="K29" s="91"/>
      <c r="L29" s="101">
        <f>E29-F29</f>
        <v>6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13</v>
      </c>
      <c r="F32" s="91">
        <v>11</v>
      </c>
      <c r="G32" s="91"/>
      <c r="H32" s="91">
        <v>11</v>
      </c>
      <c r="I32" s="91">
        <v>1</v>
      </c>
      <c r="J32" s="91">
        <v>2</v>
      </c>
      <c r="K32" s="91"/>
      <c r="L32" s="101">
        <f>E32-F32</f>
        <v>2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34</v>
      </c>
      <c r="F33" s="91">
        <v>33</v>
      </c>
      <c r="G33" s="91"/>
      <c r="H33" s="91">
        <v>27</v>
      </c>
      <c r="I33" s="91">
        <v>19</v>
      </c>
      <c r="J33" s="91">
        <v>7</v>
      </c>
      <c r="K33" s="91"/>
      <c r="L33" s="101">
        <f>E33-F33</f>
        <v>1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5</v>
      </c>
      <c r="F35" s="91">
        <v>5</v>
      </c>
      <c r="G35" s="91"/>
      <c r="H35" s="91"/>
      <c r="I35" s="91"/>
      <c r="J35" s="91">
        <v>5</v>
      </c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1728</v>
      </c>
      <c r="F37" s="91">
        <v>1117</v>
      </c>
      <c r="G37" s="91">
        <v>4</v>
      </c>
      <c r="H37" s="91">
        <v>1004</v>
      </c>
      <c r="I37" s="91">
        <v>789</v>
      </c>
      <c r="J37" s="91">
        <v>724</v>
      </c>
      <c r="K37" s="91">
        <v>82</v>
      </c>
      <c r="L37" s="101">
        <f>E37-F37</f>
        <v>611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661</v>
      </c>
      <c r="F38" s="91">
        <v>596</v>
      </c>
      <c r="G38" s="91"/>
      <c r="H38" s="91">
        <v>518</v>
      </c>
      <c r="I38" s="91" t="s">
        <v>183</v>
      </c>
      <c r="J38" s="91">
        <v>143</v>
      </c>
      <c r="K38" s="91">
        <v>1</v>
      </c>
      <c r="L38" s="101">
        <f>E38-F38</f>
        <v>65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9</v>
      </c>
      <c r="F39" s="91">
        <v>8</v>
      </c>
      <c r="G39" s="91"/>
      <c r="H39" s="91">
        <v>6</v>
      </c>
      <c r="I39" s="91" t="s">
        <v>183</v>
      </c>
      <c r="J39" s="91">
        <v>3</v>
      </c>
      <c r="K39" s="91"/>
      <c r="L39" s="101">
        <f>E39-F39</f>
        <v>1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5</v>
      </c>
      <c r="F40" s="91">
        <v>5</v>
      </c>
      <c r="G40" s="91"/>
      <c r="H40" s="91">
        <v>3</v>
      </c>
      <c r="I40" s="91">
        <v>2</v>
      </c>
      <c r="J40" s="91">
        <v>2</v>
      </c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666</v>
      </c>
      <c r="F41" s="91">
        <f aca="true" t="shared" si="0" ref="F41:K41">F38+F40</f>
        <v>601</v>
      </c>
      <c r="G41" s="91">
        <f t="shared" si="0"/>
        <v>0</v>
      </c>
      <c r="H41" s="91">
        <f t="shared" si="0"/>
        <v>521</v>
      </c>
      <c r="I41" s="91">
        <f>I40</f>
        <v>2</v>
      </c>
      <c r="J41" s="91">
        <f t="shared" si="0"/>
        <v>145</v>
      </c>
      <c r="K41" s="91">
        <f t="shared" si="0"/>
        <v>1</v>
      </c>
      <c r="L41" s="101">
        <f>E41-F41</f>
        <v>65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4089</v>
      </c>
      <c r="F42" s="91">
        <f aca="true" t="shared" si="1" ref="F42:K42">F14+F22+F37+F41</f>
        <v>3103</v>
      </c>
      <c r="G42" s="91">
        <f t="shared" si="1"/>
        <v>14</v>
      </c>
      <c r="H42" s="91">
        <f t="shared" si="1"/>
        <v>2792</v>
      </c>
      <c r="I42" s="91">
        <f t="shared" si="1"/>
        <v>1657</v>
      </c>
      <c r="J42" s="91">
        <f t="shared" si="1"/>
        <v>1297</v>
      </c>
      <c r="K42" s="91">
        <f t="shared" si="1"/>
        <v>151</v>
      </c>
      <c r="L42" s="101">
        <f>E42-F42</f>
        <v>986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&amp;L92AE1619&amp;CФорма № 1-мзс, Підрозділ: Коростенський міськрайонний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21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17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228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15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/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43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25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15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6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10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44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129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3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8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8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44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12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155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15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8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4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1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174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61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61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18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14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5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&amp;L92AE1619&amp;CФорма № 1-мзс, Підрозділ: Коростенський міськрайонний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127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109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6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12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3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7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127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10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40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48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265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114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35671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17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52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172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1074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654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10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48188481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312316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11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70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815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10425901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122944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12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920</v>
      </c>
      <c r="F58" s="96">
        <v>66</v>
      </c>
      <c r="G58" s="96">
        <v>11</v>
      </c>
      <c r="H58" s="96">
        <v>1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249</v>
      </c>
      <c r="F59" s="96">
        <v>20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517</v>
      </c>
      <c r="F60" s="96">
        <v>450</v>
      </c>
      <c r="G60" s="96">
        <v>27</v>
      </c>
      <c r="H60" s="96">
        <v>6</v>
      </c>
      <c r="I60" s="96">
        <v>4</v>
      </c>
    </row>
    <row r="61" spans="1:9" ht="13.5" customHeight="1">
      <c r="A61" s="181" t="s">
        <v>118</v>
      </c>
      <c r="B61" s="181"/>
      <c r="C61" s="181"/>
      <c r="D61" s="181"/>
      <c r="E61" s="96">
        <v>516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&amp;L92AE1619&amp;CФорма № 1-мзс, Підрозділ: Коростенський міськрайонний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0.1164225134926754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0.20754716981132076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0.01818181818181818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0.1132596685082873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0.006896551724137931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0.8997744118594908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398.85714285714283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584.1428571428571</v>
      </c>
    </row>
    <row r="11" spans="1:4" ht="16.5" customHeight="1">
      <c r="A11" s="206" t="s">
        <v>68</v>
      </c>
      <c r="B11" s="208"/>
      <c r="C11" s="14">
        <v>9</v>
      </c>
      <c r="D11" s="94">
        <v>61</v>
      </c>
    </row>
    <row r="12" spans="1:4" ht="16.5" customHeight="1">
      <c r="A12" s="299" t="s">
        <v>113</v>
      </c>
      <c r="B12" s="299"/>
      <c r="C12" s="14">
        <v>10</v>
      </c>
      <c r="D12" s="94">
        <v>29</v>
      </c>
    </row>
    <row r="13" spans="1:4" ht="16.5" customHeight="1">
      <c r="A13" s="299" t="s">
        <v>33</v>
      </c>
      <c r="B13" s="299"/>
      <c r="C13" s="14">
        <v>11</v>
      </c>
      <c r="D13" s="94">
        <v>36</v>
      </c>
    </row>
    <row r="14" spans="1:4" ht="16.5" customHeight="1">
      <c r="A14" s="299" t="s">
        <v>114</v>
      </c>
      <c r="B14" s="299"/>
      <c r="C14" s="14">
        <v>12</v>
      </c>
      <c r="D14" s="94">
        <v>117</v>
      </c>
    </row>
    <row r="15" spans="1:4" ht="16.5" customHeight="1">
      <c r="A15" s="299" t="s">
        <v>118</v>
      </c>
      <c r="B15" s="299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&amp;L92AE1619&amp;CФорма № 1-мзс, Підрозділ: Коростенський міськрайонний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2017-03-20T11:40:40Z</cp:lastPrinted>
  <dcterms:created xsi:type="dcterms:W3CDTF">2004-04-20T14:33:35Z</dcterms:created>
  <dcterms:modified xsi:type="dcterms:W3CDTF">2017-07-17T06:30:39Z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C90BB5CA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0D22E1EB</vt:lpwstr>
  </property>
  <property fmtid="{D5CDD505-2E9C-101B-9397-08002B2CF9AE}" pid="16" name="Версія БД">
    <vt:lpwstr>3.19.0.1578</vt:lpwstr>
  </property>
</Properties>
</file>